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<sst xmlns="http://schemas.openxmlformats.org/spreadsheetml/2006/main" count="13" uniqueCount="13">
  <si>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Nu</t>
  </si>
  <si>
    <t>P, Вт</t>
  </si>
  <si>
    <t>l, м</t>
  </si>
  <si>
    <t>tвх, °C</t>
  </si>
  <si>
    <t>tвых, °C</t>
  </si>
  <si>
    <t>tст, °C</t>
  </si>
  <si>
    <t>где: P - подводимая мощность к нагревательному элементу,</t>
  </si>
  <si>
    <t xml:space="preserve">       l - длина телообменника,</t>
  </si>
  <si>
    <t xml:space="preserve">       tвх - температура воды на входе в телообменник,</t>
  </si>
  <si>
    <t xml:space="preserve">       tвых - температура воды на выходе из  теплообменника,</t>
  </si>
  <si>
    <t xml:space="preserve">       tст - температура стенки теплообменника,</t>
  </si>
  <si>
    <t xml:space="preserve">       Nu - число Нуссельта.</t>
  </si>
  <si>
    <t>Примечание. Приведённые в таблице данные приведены для примера.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</si>
</sst>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sz val="14"/>
      <name val="Symbol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1">
      <selection activeCell="A16" sqref="A16"/>
    </sheetView>
  </sheetViews>
  <sheetFormatPr defaultColWidth="9.140625" defaultRowHeight="12.75"/>
  <sheetData>
    <row r="1" spans="1:18" ht="18">
      <c r="A1" s="4" t="s">
        <v>3</v>
      </c>
      <c r="B1" s="4" t="s">
        <v>4</v>
      </c>
      <c r="C1" s="4" t="s">
        <v>1</v>
      </c>
      <c r="D1" s="4" t="s">
        <v>2</v>
      </c>
      <c r="E1" s="4" t="s">
        <v>5</v>
      </c>
      <c r="G1" s="1"/>
      <c r="K1" s="2"/>
      <c r="R1" s="7" t="s">
        <v>0</v>
      </c>
    </row>
    <row r="2" spans="1:18" ht="12.75">
      <c r="A2" s="5">
        <v>10</v>
      </c>
      <c r="B2" s="5">
        <v>40</v>
      </c>
      <c r="C2" s="6">
        <v>200</v>
      </c>
      <c r="D2" s="6">
        <v>0.5</v>
      </c>
      <c r="E2" s="6">
        <v>60</v>
      </c>
      <c r="F2">
        <f>SUM(A2,B2)</f>
        <v>50</v>
      </c>
      <c r="G2">
        <f>MMULT(F2,0.5)</f>
        <v>25</v>
      </c>
      <c r="H2">
        <f>POWER(G2,2)</f>
        <v>625</v>
      </c>
      <c r="I2">
        <f>MMULT(-0.000007,H2)</f>
        <v>-0.0043749999999999995</v>
      </c>
      <c r="J2">
        <f>MMULT(0.002,G2)</f>
        <v>0.05</v>
      </c>
      <c r="K2">
        <f>SUM(I2,J2,0.56)</f>
        <v>0.6056250000000001</v>
      </c>
      <c r="L2">
        <f>MMULT(A2,-1)</f>
        <v>-10</v>
      </c>
      <c r="M2">
        <f>SUM(E2,L2)</f>
        <v>50</v>
      </c>
      <c r="N2">
        <f>MMULT(K2,3.14)</f>
        <v>1.9016625000000003</v>
      </c>
      <c r="O2">
        <f>MMULT(N2,D2)</f>
        <v>0.9508312500000001</v>
      </c>
      <c r="P2">
        <f>MMULT(O2,M2)</f>
        <v>47.541562500000005</v>
      </c>
      <c r="Q2">
        <f>POWER(P2,-1)</f>
        <v>0.021034226630645553</v>
      </c>
      <c r="R2" s="5">
        <f>MMULT(Q2,C2)</f>
        <v>4.206845326129111</v>
      </c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L4" s="3"/>
    </row>
    <row r="5" spans="1:10" ht="12.75">
      <c r="A5" s="1"/>
      <c r="B5" s="1"/>
      <c r="I5" s="1"/>
      <c r="J5" s="1"/>
    </row>
    <row r="8" ht="12.75">
      <c r="A8" t="s">
        <v>6</v>
      </c>
    </row>
    <row r="9" ht="12.75">
      <c r="A9" t="s">
        <v>7</v>
      </c>
    </row>
    <row r="10" ht="12.75">
      <c r="A10" t="s">
        <v>8</v>
      </c>
    </row>
    <row r="11" ht="12.75">
      <c r="A11" t="s">
        <v>9</v>
      </c>
    </row>
    <row r="12" ht="12.75">
      <c r="A12" t="s">
        <v>10</v>
      </c>
    </row>
    <row r="13" ht="12.75">
      <c r="A13" t="s">
        <v>11</v>
      </c>
    </row>
    <row r="16" ht="12.75">
      <c r="A16" t="s">
        <v>12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Канарейкин</dc:creator>
  <cp:keywords/>
  <dc:description/>
  <cp:lastModifiedBy>Нелля</cp:lastModifiedBy>
  <dcterms:created xsi:type="dcterms:W3CDTF">1996-10-08T23:32:33Z</dcterms:created>
  <dcterms:modified xsi:type="dcterms:W3CDTF">2013-04-13T17:14:09Z</dcterms:modified>
  <cp:category/>
  <cp:version/>
  <cp:contentType/>
  <cp:contentStatus/>
</cp:coreProperties>
</file>